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Tonery!$B$2:$T$18</definedName>
  </definedNames>
  <calcPr calcId="125725"/>
</workbook>
</file>

<file path=xl/calcChain.xml><?xml version="1.0" encoding="utf-8"?>
<calcChain xmlns="http://schemas.openxmlformats.org/spreadsheetml/2006/main">
  <c r="R8" i="1"/>
  <c r="S8"/>
  <c r="R9"/>
  <c r="S9"/>
  <c r="R10"/>
  <c r="S10"/>
  <c r="R11"/>
  <c r="S11"/>
  <c r="R12"/>
  <c r="S12"/>
  <c r="R13"/>
  <c r="S13"/>
  <c r="R14"/>
  <c r="S14"/>
  <c r="R15"/>
  <c r="S15"/>
  <c r="O8"/>
  <c r="O9"/>
  <c r="O10"/>
  <c r="O11"/>
  <c r="O12"/>
  <c r="O13"/>
  <c r="O14"/>
  <c r="O15"/>
  <c r="H8"/>
  <c r="H9"/>
  <c r="H10"/>
  <c r="H11"/>
  <c r="H12"/>
  <c r="H13"/>
  <c r="H14"/>
  <c r="H15"/>
  <c r="H7"/>
  <c r="P18" l="1"/>
  <c r="O7"/>
  <c r="S7" l="1"/>
  <c r="R7"/>
  <c r="Q18" s="1"/>
</calcChain>
</file>

<file path=xl/sharedStrings.xml><?xml version="1.0" encoding="utf-8"?>
<sst xmlns="http://schemas.openxmlformats.org/spreadsheetml/2006/main" count="75" uniqueCount="62">
  <si>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</si>
  <si>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</si>
  <si>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</si>
  <si>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</si>
  <si>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</si>
  <si>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</si>
  <si>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</si>
  <si>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</si>
  <si>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</si>
  <si>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</si>
  <si>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</si>
  <si>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</si>
  <si>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</si>
  <si>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</si>
  <si>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</si>
  <si>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</si>
  <si>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</si>
  <si>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</si>
  <si>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</si>
  <si>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</si>
  <si>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</si>
  <si>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</si>
  <si>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</si>
  <si>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</si>
  <si>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</si>
  <si>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</si>
  <si>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</si>
  <si>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</si>
  <si>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</si>
  <si>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</si>
  <si>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</si>
  <si>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Pokud financováno z projektových prostředků, pak ŘEŠITEL uvede: NÁZEV A ČÍSLO DOTAČNÍHO PROJEKTU</t>
  </si>
  <si>
    <t>SKM - Ilona Polívková,
Tel.: 725 549 941,
E-mail:  polivkov@skm.zcu.cz</t>
  </si>
  <si>
    <t>Máchova 14, 
301 00 Plzeň,
Správa kolejí a menz - Kolej 14</t>
  </si>
  <si>
    <t>Příloha č. 2 Kupní smlouvy - technická specifikace
Tonery (II.) 013 - 2022 (originální)</t>
  </si>
  <si>
    <t xml:space="preserve">Optický válec pro Brother DCP - L2510D </t>
  </si>
  <si>
    <t>Originální. Výtěžnost 12 000 stran A4 při 5% pokrytí.</t>
  </si>
  <si>
    <t>KIV - Helena Ptáčková,
Tel.: 37763 2463,
E-mail: ptackova@kiv.zcu.cz</t>
  </si>
  <si>
    <t>Technická 8, 
301 00 Plzeň,
Fakulta aplikovaných věd - Katedra informatiky a výpočetní techniky,
místnost UC 356</t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</si>
  <si>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</si>
  <si>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</si>
  <si>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</si>
  <si>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</si>
  <si>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</si>
  <si>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   Toner do tiskárny HP LJ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</si>
  <si>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  Toner do tiskárny HP LJ P1505 -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</si>
  <si>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LJ P2015dn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</si>
  <si>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7 000 stran.</t>
  </si>
  <si>
    <t>Originální toner. Výtěžnost 6 000 stran.</t>
  </si>
  <si>
    <t>Originální toner. Výtěžnost 5 000 stran.</t>
  </si>
  <si>
    <t>Originální toner. Výtěžnost  7 000 stran.</t>
  </si>
  <si>
    <t xml:space="preserve">Originální toner. Výtěžnost  2 000 stran. </t>
  </si>
  <si>
    <t>Originální toner. Výtěžnost  2 500 stran.</t>
  </si>
  <si>
    <t>Brother originální válec 
DR-2400, black, 12.000 stran, Brother DCP-L2510D</t>
  </si>
  <si>
    <t>OKI originální toner 44973508, black, 7.000 stran, OKI MC562</t>
  </si>
  <si>
    <t>HP originální toner CF360A, black, 6.000 stran, HP 508A, HP Color LaserJet Enterprise M577</t>
  </si>
  <si>
    <t>HP originální toner CF361A, cyan, 5.000 stran, HP 508A, HP Color LaserJet Enterprise M577</t>
  </si>
  <si>
    <t>HP originální toner CF362A, yellow, 5.000 stran, HP 508A, HP Color LaserJet Enterprise M577</t>
  </si>
  <si>
    <t>HP originální toner CF363A, magenta, 5.000 stran, HP 508A, HP Color LaserJet Enterprise M577</t>
  </si>
  <si>
    <t>HP originální toner Q7553X, black, 7.000 stran, HP 53X, HP LaserJet P2015</t>
  </si>
  <si>
    <t>HP originální toner CB436A, black, 2.000 stran, HP 36A, HP LaserJet P1505</t>
  </si>
  <si>
    <t>HP originální toner Q5949A, black, 2.500 stran, HP 49A, HP LaserJet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</si>
</sst>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3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5"/>
  <sheetViews>
    <sheetView tabSelected="1" zoomScale="80" zoomScaleNormal="80" workbookViewId="0">
      <selection activeCell="H9" sqref="H9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62.570312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31.85546875" style="5" hidden="1" customWidth="1"/>
    <col min="12" max="12" width="36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>
      <c r="B1" s="98" t="s">
        <v>34</v>
      </c>
      <c r="C1" s="99"/>
      <c r="D1" s="34"/>
      <c r="E1" s="35"/>
    </row>
    <row r="2" spans="2:21" ht="18.75" customHeight="1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31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49" t="s">
        <v>8</v>
      </c>
      <c r="S6" s="49" t="s">
        <v>9</v>
      </c>
      <c r="T6" s="38" t="s">
        <v>26</v>
      </c>
      <c r="U6" s="38" t="s">
        <v>27</v>
      </c>
    </row>
    <row r="7" spans="2:21" ht="127.5" customHeight="1" thickTop="1" thickBot="1">
      <c r="B7" s="50">
        <v>1</v>
      </c>
      <c r="C7" s="51" t="s">
        <v>35</v>
      </c>
      <c r="D7" s="52">
        <v>1</v>
      </c>
      <c r="E7" s="53" t="s">
        <v>28</v>
      </c>
      <c r="F7" s="51" t="s">
        <v>36</v>
      </c>
      <c r="G7" s="90" t="s">
        <v>53</v>
      </c>
      <c r="H7" s="54" t="str">
        <f t="shared" ref="H7:H15" si="0">IF(P7&gt;1999,"ANO","NE")</f>
        <v>NE</v>
      </c>
      <c r="I7" s="55" t="s">
        <v>30</v>
      </c>
      <c r="J7" s="56" t="s">
        <v>29</v>
      </c>
      <c r="K7" s="57"/>
      <c r="L7" s="55" t="s">
        <v>32</v>
      </c>
      <c r="M7" s="55" t="s">
        <v>33</v>
      </c>
      <c r="N7" s="58">
        <v>21</v>
      </c>
      <c r="O7" s="59">
        <f>D7*P7</f>
        <v>1480</v>
      </c>
      <c r="P7" s="60">
        <v>1480</v>
      </c>
      <c r="Q7" s="94">
        <v>1458</v>
      </c>
      <c r="R7" s="61">
        <f>D7*Q7</f>
        <v>1458</v>
      </c>
      <c r="S7" s="62" t="str">
        <f t="shared" ref="S7" si="1">IF(ISNUMBER(Q7), IF(Q7&gt;P7,"NEVYHOVUJE","VYHOVUJE")," ")</f>
        <v>VYHOVUJE</v>
      </c>
      <c r="T7" s="53"/>
      <c r="U7" s="53" t="s">
        <v>13</v>
      </c>
    </row>
    <row r="8" spans="2:21" ht="27" customHeight="1">
      <c r="B8" s="63">
        <v>2</v>
      </c>
      <c r="C8" s="87" t="s">
        <v>39</v>
      </c>
      <c r="D8" s="64">
        <v>1</v>
      </c>
      <c r="E8" s="65" t="s">
        <v>28</v>
      </c>
      <c r="F8" s="87" t="s">
        <v>47</v>
      </c>
      <c r="G8" s="91" t="s">
        <v>54</v>
      </c>
      <c r="H8" s="66" t="str">
        <f t="shared" si="0"/>
        <v>ANO</v>
      </c>
      <c r="I8" s="107" t="s">
        <v>30</v>
      </c>
      <c r="J8" s="110" t="s">
        <v>29</v>
      </c>
      <c r="K8" s="115"/>
      <c r="L8" s="107" t="s">
        <v>37</v>
      </c>
      <c r="M8" s="107" t="s">
        <v>38</v>
      </c>
      <c r="N8" s="118">
        <v>21</v>
      </c>
      <c r="O8" s="67">
        <f t="shared" ref="O8:O15" si="2">D8*P8</f>
        <v>2100</v>
      </c>
      <c r="P8" s="68">
        <v>2100</v>
      </c>
      <c r="Q8" s="95">
        <v>2100</v>
      </c>
      <c r="R8" s="69">
        <f t="shared" ref="R8:R15" si="3">D8*Q8</f>
        <v>2100</v>
      </c>
      <c r="S8" s="70" t="str">
        <f t="shared" ref="S8:S15" si="4">IF(ISNUMBER(Q8), IF(Q8&gt;P8,"NEVYHOVUJE","VYHOVUJE")," ")</f>
        <v>VYHOVUJE</v>
      </c>
      <c r="T8" s="121"/>
      <c r="U8" s="121" t="s">
        <v>10</v>
      </c>
    </row>
    <row r="9" spans="2:21" ht="27" customHeight="1">
      <c r="B9" s="71">
        <v>3</v>
      </c>
      <c r="C9" s="88" t="s">
        <v>40</v>
      </c>
      <c r="D9" s="72">
        <v>1</v>
      </c>
      <c r="E9" s="73" t="s">
        <v>28</v>
      </c>
      <c r="F9" s="88" t="s">
        <v>48</v>
      </c>
      <c r="G9" s="92" t="s">
        <v>55</v>
      </c>
      <c r="H9" s="74" t="str">
        <f t="shared" si="0"/>
        <v>ANO</v>
      </c>
      <c r="I9" s="108"/>
      <c r="J9" s="111"/>
      <c r="K9" s="116"/>
      <c r="L9" s="113"/>
      <c r="M9" s="113"/>
      <c r="N9" s="119"/>
      <c r="O9" s="75">
        <f t="shared" si="2"/>
        <v>3100</v>
      </c>
      <c r="P9" s="76">
        <v>3100</v>
      </c>
      <c r="Q9" s="96">
        <v>3070</v>
      </c>
      <c r="R9" s="77">
        <f t="shared" si="3"/>
        <v>3070</v>
      </c>
      <c r="S9" s="78" t="str">
        <f t="shared" si="4"/>
        <v>VYHOVUJE</v>
      </c>
      <c r="T9" s="122"/>
      <c r="U9" s="122"/>
    </row>
    <row r="10" spans="2:21" ht="27" customHeight="1">
      <c r="B10" s="71">
        <v>4</v>
      </c>
      <c r="C10" s="88" t="s">
        <v>41</v>
      </c>
      <c r="D10" s="72">
        <v>2</v>
      </c>
      <c r="E10" s="73" t="s">
        <v>28</v>
      </c>
      <c r="F10" s="88" t="s">
        <v>49</v>
      </c>
      <c r="G10" s="92" t="s">
        <v>56</v>
      </c>
      <c r="H10" s="74" t="str">
        <f t="shared" si="0"/>
        <v>ANO</v>
      </c>
      <c r="I10" s="108"/>
      <c r="J10" s="111"/>
      <c r="K10" s="116"/>
      <c r="L10" s="113"/>
      <c r="M10" s="113"/>
      <c r="N10" s="119"/>
      <c r="O10" s="75">
        <f t="shared" si="2"/>
        <v>7700</v>
      </c>
      <c r="P10" s="76">
        <v>3850</v>
      </c>
      <c r="Q10" s="96">
        <v>3719</v>
      </c>
      <c r="R10" s="77">
        <f t="shared" si="3"/>
        <v>7438</v>
      </c>
      <c r="S10" s="78" t="str">
        <f t="shared" si="4"/>
        <v>VYHOVUJE</v>
      </c>
      <c r="T10" s="122"/>
      <c r="U10" s="122"/>
    </row>
    <row r="11" spans="2:21" ht="27" customHeight="1">
      <c r="B11" s="71">
        <v>5</v>
      </c>
      <c r="C11" s="88" t="s">
        <v>42</v>
      </c>
      <c r="D11" s="72">
        <v>2</v>
      </c>
      <c r="E11" s="73" t="s">
        <v>28</v>
      </c>
      <c r="F11" s="88" t="s">
        <v>49</v>
      </c>
      <c r="G11" s="92" t="s">
        <v>57</v>
      </c>
      <c r="H11" s="74" t="str">
        <f t="shared" si="0"/>
        <v>ANO</v>
      </c>
      <c r="I11" s="108"/>
      <c r="J11" s="111"/>
      <c r="K11" s="116"/>
      <c r="L11" s="113"/>
      <c r="M11" s="113"/>
      <c r="N11" s="119"/>
      <c r="O11" s="75">
        <f t="shared" si="2"/>
        <v>7700</v>
      </c>
      <c r="P11" s="76">
        <v>3850</v>
      </c>
      <c r="Q11" s="96">
        <v>3719</v>
      </c>
      <c r="R11" s="77">
        <f t="shared" si="3"/>
        <v>7438</v>
      </c>
      <c r="S11" s="78" t="str">
        <f t="shared" si="4"/>
        <v>VYHOVUJE</v>
      </c>
      <c r="T11" s="122"/>
      <c r="U11" s="122"/>
    </row>
    <row r="12" spans="2:21" ht="27" customHeight="1">
      <c r="B12" s="71">
        <v>6</v>
      </c>
      <c r="C12" s="88" t="s">
        <v>43</v>
      </c>
      <c r="D12" s="72">
        <v>2</v>
      </c>
      <c r="E12" s="73" t="s">
        <v>28</v>
      </c>
      <c r="F12" s="88" t="s">
        <v>49</v>
      </c>
      <c r="G12" s="92" t="s">
        <v>58</v>
      </c>
      <c r="H12" s="74" t="str">
        <f t="shared" si="0"/>
        <v>ANO</v>
      </c>
      <c r="I12" s="108"/>
      <c r="J12" s="111"/>
      <c r="K12" s="116"/>
      <c r="L12" s="113"/>
      <c r="M12" s="113"/>
      <c r="N12" s="119"/>
      <c r="O12" s="75">
        <f t="shared" si="2"/>
        <v>7700</v>
      </c>
      <c r="P12" s="76">
        <v>3850</v>
      </c>
      <c r="Q12" s="96">
        <v>3719</v>
      </c>
      <c r="R12" s="77">
        <f t="shared" si="3"/>
        <v>7438</v>
      </c>
      <c r="S12" s="78" t="str">
        <f t="shared" si="4"/>
        <v>VYHOVUJE</v>
      </c>
      <c r="T12" s="122"/>
      <c r="U12" s="122"/>
    </row>
    <row r="13" spans="2:21" ht="27" customHeight="1">
      <c r="B13" s="71">
        <v>7</v>
      </c>
      <c r="C13" s="88" t="s">
        <v>46</v>
      </c>
      <c r="D13" s="72">
        <v>1</v>
      </c>
      <c r="E13" s="73" t="s">
        <v>28</v>
      </c>
      <c r="F13" s="88" t="s">
        <v>50</v>
      </c>
      <c r="G13" s="92" t="s">
        <v>59</v>
      </c>
      <c r="H13" s="74" t="str">
        <f t="shared" si="0"/>
        <v>ANO</v>
      </c>
      <c r="I13" s="108"/>
      <c r="J13" s="111"/>
      <c r="K13" s="116"/>
      <c r="L13" s="113"/>
      <c r="M13" s="113"/>
      <c r="N13" s="119"/>
      <c r="O13" s="75">
        <f t="shared" si="2"/>
        <v>2800</v>
      </c>
      <c r="P13" s="76">
        <v>2800</v>
      </c>
      <c r="Q13" s="96">
        <v>2800</v>
      </c>
      <c r="R13" s="77">
        <f t="shared" si="3"/>
        <v>2800</v>
      </c>
      <c r="S13" s="78" t="str">
        <f t="shared" si="4"/>
        <v>VYHOVUJE</v>
      </c>
      <c r="T13" s="122"/>
      <c r="U13" s="122"/>
    </row>
    <row r="14" spans="2:21" ht="27" customHeight="1">
      <c r="B14" s="71">
        <v>8</v>
      </c>
      <c r="C14" s="88" t="s">
        <v>45</v>
      </c>
      <c r="D14" s="72">
        <v>1</v>
      </c>
      <c r="E14" s="73" t="s">
        <v>28</v>
      </c>
      <c r="F14" s="88" t="s">
        <v>51</v>
      </c>
      <c r="G14" s="92" t="s">
        <v>60</v>
      </c>
      <c r="H14" s="74" t="str">
        <f t="shared" si="0"/>
        <v>NE</v>
      </c>
      <c r="I14" s="108"/>
      <c r="J14" s="111"/>
      <c r="K14" s="116"/>
      <c r="L14" s="113"/>
      <c r="M14" s="113"/>
      <c r="N14" s="119"/>
      <c r="O14" s="75">
        <f t="shared" si="2"/>
        <v>1520</v>
      </c>
      <c r="P14" s="76">
        <v>1520</v>
      </c>
      <c r="Q14" s="96">
        <v>1400</v>
      </c>
      <c r="R14" s="77">
        <f t="shared" si="3"/>
        <v>1400</v>
      </c>
      <c r="S14" s="78" t="str">
        <f t="shared" si="4"/>
        <v>VYHOVUJE</v>
      </c>
      <c r="T14" s="122"/>
      <c r="U14" s="122"/>
    </row>
    <row r="15" spans="2:21" ht="27" customHeight="1" thickBot="1">
      <c r="B15" s="79">
        <v>9</v>
      </c>
      <c r="C15" s="89" t="s">
        <v>44</v>
      </c>
      <c r="D15" s="80">
        <v>1</v>
      </c>
      <c r="E15" s="81" t="s">
        <v>28</v>
      </c>
      <c r="F15" s="89" t="s">
        <v>52</v>
      </c>
      <c r="G15" s="93" t="s">
        <v>61</v>
      </c>
      <c r="H15" s="82" t="str">
        <f t="shared" si="0"/>
        <v>NE</v>
      </c>
      <c r="I15" s="109"/>
      <c r="J15" s="112"/>
      <c r="K15" s="117"/>
      <c r="L15" s="114"/>
      <c r="M15" s="114"/>
      <c r="N15" s="120"/>
      <c r="O15" s="83">
        <f t="shared" si="2"/>
        <v>1900</v>
      </c>
      <c r="P15" s="84">
        <v>1900</v>
      </c>
      <c r="Q15" s="97">
        <v>1808</v>
      </c>
      <c r="R15" s="85">
        <f t="shared" si="3"/>
        <v>1808</v>
      </c>
      <c r="S15" s="86" t="str">
        <f t="shared" si="4"/>
        <v>VYHOVUJE</v>
      </c>
      <c r="T15" s="123"/>
      <c r="U15" s="123"/>
    </row>
    <row r="16" spans="2:21" ht="16.5" thickTop="1" thickBot="1">
      <c r="C16" s="5"/>
      <c r="D16" s="5"/>
      <c r="E16" s="5"/>
      <c r="F16" s="5"/>
      <c r="G16" s="5"/>
      <c r="H16" s="5"/>
      <c r="I16" s="5"/>
      <c r="J16" s="5"/>
      <c r="N16" s="5"/>
      <c r="O16" s="5"/>
      <c r="R16" s="47"/>
    </row>
    <row r="17" spans="2:21" ht="60.75" customHeight="1" thickTop="1" thickBot="1">
      <c r="B17" s="100" t="s">
        <v>15</v>
      </c>
      <c r="C17" s="101"/>
      <c r="D17" s="101"/>
      <c r="E17" s="101"/>
      <c r="F17" s="101"/>
      <c r="G17" s="101"/>
      <c r="H17" s="48"/>
      <c r="I17" s="27"/>
      <c r="J17" s="27"/>
      <c r="K17" s="27"/>
      <c r="L17" s="12"/>
      <c r="M17" s="12"/>
      <c r="N17" s="28"/>
      <c r="O17" s="28"/>
      <c r="P17" s="29" t="s">
        <v>11</v>
      </c>
      <c r="Q17" s="102" t="s">
        <v>12</v>
      </c>
      <c r="R17" s="103"/>
      <c r="S17" s="104"/>
      <c r="T17" s="22"/>
      <c r="U17" s="30"/>
    </row>
    <row r="18" spans="2:21" ht="33.75" customHeight="1" thickTop="1" thickBot="1">
      <c r="B18" s="105" t="s">
        <v>16</v>
      </c>
      <c r="C18" s="106"/>
      <c r="D18" s="106"/>
      <c r="E18" s="106"/>
      <c r="F18" s="106"/>
      <c r="G18" s="106"/>
      <c r="H18" s="37"/>
      <c r="I18" s="31"/>
      <c r="L18" s="10"/>
      <c r="M18" s="10"/>
      <c r="N18" s="32"/>
      <c r="O18" s="32"/>
      <c r="P18" s="33">
        <f>SUM(O7:O15)</f>
        <v>36000</v>
      </c>
      <c r="Q18" s="124">
        <f>SUM(R7:R15)</f>
        <v>34950</v>
      </c>
      <c r="R18" s="125"/>
      <c r="S18" s="126"/>
    </row>
    <row r="19" spans="2:21" ht="14.25" customHeight="1" thickTop="1"/>
    <row r="20" spans="2:21" ht="14.25" customHeight="1">
      <c r="B20" s="40"/>
    </row>
    <row r="21" spans="2:21" ht="14.25" customHeight="1">
      <c r="B21" s="41"/>
      <c r="C21" s="40"/>
    </row>
    <row r="22" spans="2:21" ht="14.25" customHeight="1"/>
    <row r="23" spans="2:21" ht="14.25" customHeight="1"/>
    <row r="24" spans="2:21" ht="14.25" customHeight="1"/>
    <row r="25" spans="2:21" ht="14.25" customHeight="1"/>
    <row r="26" spans="2:21" ht="14.25" customHeight="1"/>
    <row r="27" spans="2:21" ht="14.25" customHeight="1"/>
    <row r="28" spans="2:21" ht="14.25" customHeight="1"/>
    <row r="29" spans="2:21" ht="14.25" customHeight="1"/>
    <row r="30" spans="2:21" ht="14.25" customHeight="1"/>
    <row r="31" spans="2:21" ht="14.25" customHeight="1"/>
    <row r="32" spans="2:2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</sheetData>
  <sheetProtection algorithmName="SHA-512" hashValue="kX8heLM8/svNc59jvwRZkQXS71aheIcT8IajrshNQEcRu+iqA0yRqVxrL7xy/blVM5wNbKM5WYnO9uzDc/KH8Q==" saltValue="tFZUWBsvSUxFa3EdGSUyxw==" spinCount="100000" sheet="1" objects="1" scenarios="1"/>
  <mergeCells count="13">
    <mergeCell ref="T8:T15"/>
    <mergeCell ref="U8:U15"/>
    <mergeCell ref="Q18:S18"/>
    <mergeCell ref="B1:C1"/>
    <mergeCell ref="B17:G17"/>
    <mergeCell ref="Q17:S17"/>
    <mergeCell ref="B18:G18"/>
    <mergeCell ref="I8:I15"/>
    <mergeCell ref="J8:J15"/>
    <mergeCell ref="L8:L15"/>
    <mergeCell ref="K8:K15"/>
    <mergeCell ref="M8:M15"/>
    <mergeCell ref="N8:N15"/>
  </mergeCells>
  <conditionalFormatting sqref="B7:B15 D7:D15">
    <cfRule type="containsBlanks" dxfId="10" priority="56">
      <formula>LEN(TRIM(B7))=0</formula>
    </cfRule>
  </conditionalFormatting>
  <conditionalFormatting sqref="B7:B15">
    <cfRule type="cellIs" dxfId="9" priority="51" operator="greaterThanOrEqual">
      <formula>1</formula>
    </cfRule>
  </conditionalFormatting>
  <conditionalFormatting sqref="S7:S15">
    <cfRule type="cellIs" dxfId="8" priority="48" operator="equal">
      <formula>"VYHOVUJE"</formula>
    </cfRule>
  </conditionalFormatting>
  <conditionalFormatting sqref="S7:S15">
    <cfRule type="cellIs" dxfId="7" priority="47" operator="equal">
      <formula>"NEVYHOVUJE"</formula>
    </cfRule>
  </conditionalFormatting>
  <conditionalFormatting sqref="G7:G15 Q7:Q15">
    <cfRule type="containsBlanks" dxfId="6" priority="28">
      <formula>LEN(TRIM(G7))=0</formula>
    </cfRule>
  </conditionalFormatting>
  <conditionalFormatting sqref="G7:G15 Q7:Q15">
    <cfRule type="notContainsBlanks" dxfId="5" priority="26">
      <formula>LEN(TRIM(G7))&gt;0</formula>
    </cfRule>
  </conditionalFormatting>
  <conditionalFormatting sqref="G7:G15 Q7:Q15">
    <cfRule type="notContainsBlanks" dxfId="4" priority="25">
      <formula>LEN(TRIM(G7))&gt;0</formula>
    </cfRule>
  </conditionalFormatting>
  <conditionalFormatting sqref="G7:G15">
    <cfRule type="notContainsBlanks" dxfId="3" priority="24">
      <formula>LEN(TRIM(G7))&gt;0</formula>
    </cfRule>
  </conditionalFormatting>
  <conditionalFormatting sqref="H7:H15">
    <cfRule type="containsBlanks" dxfId="2" priority="2">
      <formula>LEN(TRIM(H7))=0</formula>
    </cfRule>
  </conditionalFormatting>
  <conditionalFormatting sqref="H7:H15">
    <cfRule type="notContainsBlanks" dxfId="1" priority="3">
      <formula>LEN(TRIM(H7))&gt;0</formula>
    </cfRule>
  </conditionalFormatting>
  <conditionalFormatting sqref="H7:H15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H7:H15 J7:J8">
      <formula1>"ANO,NE"</formula1>
    </dataValidation>
    <dataValidation type="list" showInputMessage="1" showErrorMessage="1" sqref="E7:E15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2022-04-06T16:32:49Z</cp:lastPrinted>
  <dcterms:created xsi:type="dcterms:W3CDTF">2014-03-05T12:43:32Z</dcterms:created>
  <dcterms:modified xsi:type="dcterms:W3CDTF">2022-04-06T16:32:55Z</dcterms:modified>
</cp:coreProperties>
</file>